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кабинет\Desktop\"/>
    </mc:Choice>
  </mc:AlternateContent>
  <bookViews>
    <workbookView xWindow="0" yWindow="0" windowWidth="20490" windowHeight="7755" firstSheet="2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52511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G2" i="7" l="1"/>
  <c r="E3" i="2"/>
  <c r="B3" i="7" s="1"/>
  <c r="E3" i="4"/>
  <c r="D3" i="7" s="1"/>
  <c r="E3" i="5"/>
  <c r="E3" i="7" s="1"/>
  <c r="E3" i="6"/>
  <c r="F3" i="7" s="1"/>
  <c r="D3" i="3"/>
  <c r="C3" i="7" s="1"/>
  <c r="G3" i="7" l="1"/>
</calcChain>
</file>

<file path=xl/sharedStrings.xml><?xml version="1.0" encoding="utf-8"?>
<sst xmlns="http://schemas.openxmlformats.org/spreadsheetml/2006/main" count="126" uniqueCount="71">
  <si>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</si>
  <si>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</si>
  <si>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</si>
  <si>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</si>
  <si>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</si>
  <si>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</si>
  <si>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</si>
  <si>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</si>
  <si>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</si>
  <si>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</si>
  <si>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</si>
  <si>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</si>
  <si>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</si>
  <si>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</si>
  <si>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</si>
  <si>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</si>
  <si>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</si>
  <si>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</si>
  <si>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</si>
  <si>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</si>
  <si>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</si>
  <si>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</si>
  <si>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</si>
  <si>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Славгород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</si>
  <si>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</si>
  <si>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</si>
  <si>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</si>
  <si>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</si>
  <si>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</si>
  <si>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</si>
  <si>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</si>
  <si>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</si>
  <si>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69</t>
  </si>
  <si>
    <t>66</t>
  </si>
  <si>
    <t>63</t>
  </si>
  <si>
    <t>4</t>
  </si>
  <si>
    <t>2270002644</t>
  </si>
  <si>
    <t>МБОУ "Пригородная средняя общеобразовательная школа"</t>
  </si>
  <si>
    <t>44</t>
  </si>
  <si>
    <t>43</t>
  </si>
  <si>
    <t>60</t>
  </si>
  <si>
    <t>5</t>
  </si>
  <si>
    <t>64</t>
  </si>
  <si>
    <t>48</t>
  </si>
  <si>
    <t>49</t>
  </si>
  <si>
    <t>59</t>
  </si>
  <si>
    <t>68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</si>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</sst>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2"/>
  <sheetViews>
    <sheetView workbookViewId="0">
      <pane ySplit="1" topLeftCell="A2" activePane="bottomLeft" state="frozen"/>
      <selection pane="bottomLeft" activeCell="C14" sqref="C14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36</v>
      </c>
      <c r="B2" s="3" t="s">
        <v>23</v>
      </c>
      <c r="C2" s="6" t="s">
        <v>24</v>
      </c>
      <c r="D2" s="3" t="s">
        <v>37</v>
      </c>
      <c r="E2" s="7">
        <v>133</v>
      </c>
      <c r="F2" s="7" t="s">
        <v>32</v>
      </c>
      <c r="G2" s="8">
        <v>0.51879699248120303</v>
      </c>
      <c r="H2" s="3" t="s">
        <v>37</v>
      </c>
      <c r="I2" s="7">
        <v>15</v>
      </c>
      <c r="J2" s="2">
        <v>15</v>
      </c>
      <c r="K2" s="3" t="s">
        <v>37</v>
      </c>
      <c r="L2" s="9">
        <v>55</v>
      </c>
      <c r="M2" s="10">
        <v>61</v>
      </c>
      <c r="N2" s="3" t="s">
        <v>37</v>
      </c>
      <c r="O2" s="3" t="s">
        <v>25</v>
      </c>
      <c r="P2" s="2" t="s">
        <v>26</v>
      </c>
      <c r="Q2" s="2" t="s">
        <v>27</v>
      </c>
      <c r="R2" s="3" t="s">
        <v>37</v>
      </c>
      <c r="S2" s="2" t="s">
        <v>38</v>
      </c>
      <c r="T2" s="2" t="s">
        <v>38</v>
      </c>
      <c r="U2" s="3" t="s">
        <v>37</v>
      </c>
      <c r="V2" s="2" t="s">
        <v>39</v>
      </c>
      <c r="W2" s="2" t="s">
        <v>38</v>
      </c>
      <c r="X2" s="3" t="s">
        <v>37</v>
      </c>
      <c r="Y2" s="3" t="s">
        <v>28</v>
      </c>
      <c r="Z2" s="2"/>
      <c r="AA2" s="2" t="s">
        <v>27</v>
      </c>
      <c r="AB2" s="3" t="s">
        <v>37</v>
      </c>
      <c r="AC2" s="2" t="s">
        <v>40</v>
      </c>
      <c r="AD2" s="2" t="s">
        <v>32</v>
      </c>
      <c r="AE2" s="3" t="s">
        <v>37</v>
      </c>
      <c r="AF2" s="3" t="s">
        <v>29</v>
      </c>
      <c r="AG2" s="2">
        <v>4</v>
      </c>
      <c r="AH2" s="2" t="s">
        <v>30</v>
      </c>
      <c r="AI2" s="3" t="s">
        <v>37</v>
      </c>
      <c r="AJ2" s="3" t="s">
        <v>31</v>
      </c>
      <c r="AK2" s="2" t="s">
        <v>26</v>
      </c>
      <c r="AL2" s="2" t="s">
        <v>27</v>
      </c>
      <c r="AM2" s="3" t="s">
        <v>37</v>
      </c>
      <c r="AN2" s="2" t="s">
        <v>35</v>
      </c>
      <c r="AO2" s="2" t="s">
        <v>41</v>
      </c>
      <c r="AP2" s="3" t="s">
        <v>37</v>
      </c>
      <c r="AQ2" s="2" t="s">
        <v>34</v>
      </c>
      <c r="AR2" s="2" t="s">
        <v>32</v>
      </c>
      <c r="AS2" s="3" t="s">
        <v>37</v>
      </c>
      <c r="AT2" s="2" t="s">
        <v>42</v>
      </c>
      <c r="AU2" s="2" t="s">
        <v>32</v>
      </c>
      <c r="AV2" s="3" t="s">
        <v>37</v>
      </c>
      <c r="AW2" s="2" t="s">
        <v>43</v>
      </c>
      <c r="AX2" s="2" t="s">
        <v>44</v>
      </c>
      <c r="AY2" s="3" t="s">
        <v>37</v>
      </c>
      <c r="AZ2" s="2" t="s">
        <v>45</v>
      </c>
      <c r="BA2" s="2" t="s">
        <v>32</v>
      </c>
      <c r="BB2" s="3" t="s">
        <v>37</v>
      </c>
      <c r="BC2" s="2" t="s">
        <v>46</v>
      </c>
      <c r="BD2" s="2" t="s">
        <v>32</v>
      </c>
      <c r="BE2" s="3" t="s">
        <v>37</v>
      </c>
      <c r="BF2" s="2" t="s">
        <v>33</v>
      </c>
      <c r="BG2" s="2" t="s">
        <v>32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:XFD5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47</v>
      </c>
      <c r="B1" s="13" t="s">
        <v>48</v>
      </c>
      <c r="C1" s="13" t="s">
        <v>49</v>
      </c>
      <c r="D1" s="13" t="s">
        <v>50</v>
      </c>
      <c r="E1" s="1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52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"Пригородная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27.631578947368421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39.545454545454547</v>
      </c>
      <c r="E3" s="18">
        <f t="shared" ref="E3" si="0">B3+C3+D3</f>
        <v>97.177033492822972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:XFD10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47</v>
      </c>
      <c r="B1" s="13" t="s">
        <v>53</v>
      </c>
      <c r="C1" s="13" t="s">
        <v>54</v>
      </c>
      <c r="D1" s="13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52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"Пригородная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43.478260869565219</v>
      </c>
      <c r="D3" s="21">
        <f t="shared" ref="D3" si="0">B3+C3</f>
        <v>93.478260869565219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 x14ac:dyDescent="0.2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 x14ac:dyDescent="0.2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 x14ac:dyDescent="0.2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2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:XFD1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47</v>
      </c>
      <c r="B1" s="23" t="s">
        <v>55</v>
      </c>
      <c r="C1" s="23" t="s">
        <v>56</v>
      </c>
      <c r="D1" s="23" t="s">
        <v>57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"Пригородная средняя общеобразовательная школа"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24</v>
      </c>
      <c r="E3" s="25">
        <f t="shared" ref="E3" si="0">B3+C3+D3</f>
        <v>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topLeftCell="A2" workbookViewId="0">
      <selection activeCell="A16" sqref="A1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47</v>
      </c>
      <c r="B1" s="23" t="s">
        <v>58</v>
      </c>
      <c r="C1" s="23" t="s">
        <v>59</v>
      </c>
      <c r="D1" s="23" t="s">
        <v>60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"Пригородная средняя общеобразовательная школа"</v>
      </c>
      <c r="B3" s="25">
        <f>(('Данные для ввода на bus.gov.ru'!AQ2/'Данные для ввода на bus.gov.ru'!AR2)*100)*0.4</f>
        <v>36.521739130434781</v>
      </c>
      <c r="C3" s="21">
        <f>(('Данные для ввода на bus.gov.ru'!AT2/'Данные для ввода на bus.gov.ru'!AU2)*100)*0.4</f>
        <v>37.10144927536232</v>
      </c>
      <c r="D3" s="25">
        <f>(('Данные для ввода на bus.gov.ru'!AW2/'Данные для ввода на bus.gov.ru'!AX2)*100)*0.2</f>
        <v>19.591836734693878</v>
      </c>
      <c r="E3" s="25">
        <f t="shared" ref="E3" si="0">B3+C3+D3</f>
        <v>93.21502514049098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workbookViewId="0">
      <selection activeCell="A4" sqref="A4:XFD1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47</v>
      </c>
      <c r="B1" s="23" t="s">
        <v>61</v>
      </c>
      <c r="C1" s="23" t="s">
        <v>62</v>
      </c>
      <c r="D1" s="23" t="s">
        <v>63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"Пригородная средняя общеобразовательная школа"</v>
      </c>
      <c r="B3" s="25">
        <f>(('Данные для ввода на bus.gov.ru'!AZ2/'Данные для ввода на bus.gov.ru'!BA2)*100)*0.3</f>
        <v>25.652173913043477</v>
      </c>
      <c r="C3" s="25">
        <f>(('Данные для ввода на bus.gov.ru'!BC2/'Данные для ввода на bus.gov.ru'!BD2)*100)*0.2</f>
        <v>19.710144927536234</v>
      </c>
      <c r="D3" s="25">
        <f>(('Данные для ввода на bus.gov.ru'!BF2/'Данные для ввода на bus.gov.ru'!BG2)*100)*0.5</f>
        <v>47.826086956521742</v>
      </c>
      <c r="E3" s="25">
        <f t="shared" ref="E3" si="0">B3+C3+D3</f>
        <v>93.188405797101453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3"/>
  <sheetViews>
    <sheetView tabSelected="1" workbookViewId="0">
      <selection activeCell="A11" sqref="A11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64</v>
      </c>
      <c r="B1" s="28" t="s">
        <v>65</v>
      </c>
      <c r="C1" s="29" t="s">
        <v>66</v>
      </c>
      <c r="D1" s="29" t="s">
        <v>67</v>
      </c>
      <c r="E1" s="29" t="s">
        <v>68</v>
      </c>
      <c r="F1" s="29" t="s">
        <v>69</v>
      </c>
      <c r="G1" s="2" t="s">
        <v>70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52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"Пригородная средняя общеобразовательная школа"</v>
      </c>
      <c r="B3" s="21">
        <f>'Критерий 1'!E3</f>
        <v>97.177033492822972</v>
      </c>
      <c r="C3" s="21">
        <f>'Критерий 2'!D3</f>
        <v>93.478260869565219</v>
      </c>
      <c r="D3" s="21">
        <f>'Критерий 3'!E3</f>
        <v>88</v>
      </c>
      <c r="E3" s="21">
        <f>'Критерий 4'!E3</f>
        <v>93.21502514049098</v>
      </c>
      <c r="F3" s="21">
        <f>'Критерий 5'!E3</f>
        <v>93.188405797101453</v>
      </c>
      <c r="G3" s="21">
        <f t="shared" si="0"/>
        <v>93.011745059996116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3"/>
      <c r="B245" s="34"/>
      <c r="C245" s="34"/>
      <c r="D245" s="34"/>
      <c r="E245" s="34"/>
      <c r="F245" s="34"/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3"/>
      <c r="B246" s="34"/>
      <c r="C246" s="34"/>
      <c r="D246" s="34"/>
      <c r="E246" s="34"/>
      <c r="F246" s="34"/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3"/>
      <c r="B247" s="34"/>
      <c r="C247" s="34"/>
      <c r="D247" s="34"/>
      <c r="E247" s="34"/>
      <c r="F247" s="34"/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3"/>
      <c r="B248" s="34"/>
      <c r="C248" s="34"/>
      <c r="D248" s="34"/>
      <c r="E248" s="34"/>
      <c r="F248" s="34"/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3"/>
      <c r="B249" s="34"/>
      <c r="C249" s="34"/>
      <c r="D249" s="34"/>
      <c r="E249" s="34"/>
      <c r="F249" s="34"/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3"/>
      <c r="B250" s="34"/>
      <c r="C250" s="34"/>
      <c r="D250" s="34"/>
      <c r="E250" s="34"/>
      <c r="F250" s="34"/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Методкабинет</cp:lastModifiedBy>
  <dcterms:modified xsi:type="dcterms:W3CDTF">2023-01-10T08:02:15Z</dcterms:modified>
</cp:coreProperties>
</file>